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45" windowWidth="18975" windowHeight="11955"/>
  </bookViews>
  <sheets>
    <sheet name="Ατομικές - ΟΕ" sheetId="1" r:id="rId1"/>
    <sheet name="pol1013-2013" sheetId="2" r:id="rId2"/>
    <sheet name="Φύλλο3" sheetId="3" r:id="rId3"/>
  </sheets>
  <definedNames>
    <definedName name="_xlnm.Print_Area" localSheetId="0">'Ατομικές - ΟΕ'!$A$1:$H$84</definedName>
  </definedNames>
  <calcPr calcId="152511"/>
</workbook>
</file>

<file path=xl/calcChain.xml><?xml version="1.0" encoding="utf-8"?>
<calcChain xmlns="http://schemas.openxmlformats.org/spreadsheetml/2006/main">
  <c r="C39" i="1" l="1"/>
  <c r="C38" i="1"/>
  <c r="G38" i="1"/>
  <c r="E42" i="1"/>
  <c r="E41" i="1"/>
  <c r="E39" i="1"/>
  <c r="G66" i="1" l="1"/>
  <c r="G54" i="1"/>
  <c r="G52" i="1"/>
  <c r="G51" i="1"/>
  <c r="G39" i="1"/>
  <c r="C37" i="1"/>
  <c r="G37" i="1" s="1"/>
  <c r="G40" i="1" s="1"/>
  <c r="G55" i="1" l="1"/>
  <c r="G64" i="1" s="1"/>
  <c r="C41" i="1" l="1"/>
  <c r="G41" i="1" s="1"/>
  <c r="C42" i="1" s="1"/>
  <c r="G42" i="1" s="1"/>
  <c r="G44" i="1" l="1"/>
  <c r="G62" i="1" s="1"/>
  <c r="G67" i="1" s="1"/>
  <c r="E76" i="1" s="1"/>
  <c r="B74" i="1" l="1"/>
  <c r="A72" i="1"/>
  <c r="E74" i="1"/>
  <c r="C72" i="1"/>
  <c r="B72" i="1"/>
  <c r="E72" i="1"/>
  <c r="B76" i="1"/>
  <c r="C76" i="1"/>
  <c r="A76" i="1"/>
  <c r="G75" i="1" s="1"/>
  <c r="A74" i="1"/>
  <c r="G73" i="1" s="1"/>
  <c r="C74" i="1"/>
  <c r="G71" i="1" l="1"/>
</calcChain>
</file>

<file path=xl/sharedStrings.xml><?xml version="1.0" encoding="utf-8"?>
<sst xmlns="http://schemas.openxmlformats.org/spreadsheetml/2006/main" count="100" uniqueCount="77">
  <si>
    <t>ΥΠΟΥΡΓΕΙΟ ΟΙΚΟΝΟΜΙΑΣ &amp; ΟΙΚΟΝΟΜΙΚΩΝ</t>
  </si>
  <si>
    <t>Δ.Ο.Υ. ....................................</t>
  </si>
  <si>
    <t>ΔΗΛΩΣΗ</t>
  </si>
  <si>
    <t>Α. ΣΤΟΙΧΕΙΑ ΕΠΙΧΕΙΡΗΣΗΣ</t>
  </si>
  <si>
    <t>Αριθμός Δήλ. ........................</t>
  </si>
  <si>
    <t>Γ. Στοιχεία κληρονόμου – δωρεοδόχου (δικαιούχου)</t>
  </si>
  <si>
    <t>Α. ΠΡΟΣΔΙΟΡΙΣΜΟΣ ΙΔΑΝΙΚΩΝ ΚΕΦΑΛΑΙΩΝ</t>
  </si>
  <si>
    <t>ΧΡΗΣΗ</t>
  </si>
  <si>
    <t>Υπόλοιπο</t>
  </si>
  <si>
    <t>=</t>
  </si>
  <si>
    <t>χ</t>
  </si>
  <si>
    <t>(1)</t>
  </si>
  <si>
    <t>(2)</t>
  </si>
  <si>
    <t>(3)</t>
  </si>
  <si>
    <t>(4)</t>
  </si>
  <si>
    <t>(5)</t>
  </si>
  <si>
    <t>(7)</t>
  </si>
  <si>
    <t>:</t>
  </si>
  <si>
    <t>ΚΑΤΗΓΟΡΙΑ Α΄</t>
  </si>
  <si>
    <t>ΚΑΤΗΓΟΡΙΑ Γ΄</t>
  </si>
  <si>
    <t>ΚΑΤΗΓΟΡΙΑ Β΄</t>
  </si>
  <si>
    <t>Ο Προϊστάμενος της Δ.Ο.Υ</t>
  </si>
  <si>
    <t>Ο Επόπτης</t>
  </si>
  <si>
    <t>Ο Ελεγκτής</t>
  </si>
  <si>
    <t>…………………….………..…………20..…</t>
  </si>
  <si>
    <t xml:space="preserve">ΕΠΩΝΥΜΙΑ:  </t>
  </si>
  <si>
    <t xml:space="preserve">Αντικείμενο εργασιών: </t>
  </si>
  <si>
    <r>
      <t xml:space="preserve">Α.Φ.Μ.: </t>
    </r>
    <r>
      <rPr>
        <b/>
        <sz val="12"/>
        <color theme="1"/>
        <rFont val="Calibri"/>
        <family val="2"/>
        <charset val="161"/>
        <scheme val="minor"/>
      </rPr>
      <t xml:space="preserve"> </t>
    </r>
  </si>
  <si>
    <t>Αρμόδια Δ.Ο.Υ.: .</t>
  </si>
  <si>
    <t xml:space="preserve">Δ/νση:   </t>
  </si>
  <si>
    <t xml:space="preserve">Εταιρικό κεφάλαιο:   </t>
  </si>
  <si>
    <t xml:space="preserve">Μερίδια :   </t>
  </si>
  <si>
    <t>ΠΡΟΣΔΙΟΡΙΣΜΟΥ ΦΟΡΟΛΟΓΗΤΕΑΣ ΑΞΙΑΣ ΑΠΟ ΤΗ ΜΕΤΑΒΙΒΑΣΗ ΑΙΤΙΑ</t>
  </si>
  <si>
    <t>ΚΛΗΡΟΝΟΜΙΑΣ, ΔΩΡΕΑΣ ή ΓΟΝΙΚΗΣ ΠΑΡΟΧΗΣ ΟΛΟΚΛΗΡΗΣ ΕΠΙΧΕΙΡΗΣΗΣ,</t>
  </si>
  <si>
    <t>ΕΤΑΙΡΙΚΩΝ ΜΕΡΙΔΙΩΝ, ΜΕΡΙΔΩΝ ΚΑΙ ΠΟΣΟΣΤΩΝ ΣΥΜΜΕΤΟΧΗΣ (ΠΟΛ.1055/2003)</t>
  </si>
  <si>
    <t>Α. Στοιχεία κληρονομουμένου - δωρητή (δικαιοπαρόχου)</t>
  </si>
  <si>
    <t>ΟΝΟΜΑΤΕΠΩΝΥΜΟ :                                                  Α.Φ.Μ.:                         Δ.Ο.Υ. :</t>
  </si>
  <si>
    <t xml:space="preserve">Δ/νση κατοικίας :    </t>
  </si>
  <si>
    <t>ΦΟΡΟΛΟΓΗΤΕΑ ΑΞΙΑ ΕΠΙΧΕΙΡΗΣΗΣ που τηρεί βιβλία Α’ ή Β’ ή Γ’ κατηγορίας ή που δεν τηρεί βιβλία</t>
  </si>
  <si>
    <t>ΚΑΘΑΡΑ ΚΕΡΔΗ ΠΕΝΤΕ ΤΕΛΕΥΤΑΙΩΝ ΕΤΩΝ</t>
  </si>
  <si>
    <t>Δήλωσης</t>
  </si>
  <si>
    <t>Σύνολο Κερδών</t>
  </si>
  <si>
    <t>Έτη</t>
  </si>
  <si>
    <r>
      <rPr>
        <b/>
        <sz val="10"/>
        <color theme="1"/>
        <rFont val="Arial"/>
        <family val="2"/>
        <charset val="161"/>
      </rPr>
      <t>α.</t>
    </r>
    <r>
      <rPr>
        <sz val="10"/>
        <color theme="1"/>
        <rFont val="Arial"/>
        <family val="2"/>
        <charset val="161"/>
      </rPr>
      <t xml:space="preserve"> Μέσος όρος κερδών πενταετίας :</t>
    </r>
  </si>
  <si>
    <r>
      <t xml:space="preserve">Αφαιρούνται : </t>
    </r>
    <r>
      <rPr>
        <b/>
        <sz val="10"/>
        <color theme="1"/>
        <rFont val="Arial"/>
        <family val="2"/>
        <charset val="161"/>
      </rPr>
      <t>α)</t>
    </r>
    <r>
      <rPr>
        <sz val="10"/>
        <color theme="1"/>
        <rFont val="Arial"/>
        <family val="2"/>
        <charset val="161"/>
      </rPr>
      <t xml:space="preserve"> ετήσια επιχ/κή αμοιβή</t>
    </r>
  </si>
  <si>
    <r>
      <rPr>
        <b/>
        <sz val="9"/>
        <color theme="1"/>
        <rFont val="Arial"/>
        <family val="2"/>
        <charset val="161"/>
      </rPr>
      <t xml:space="preserve">β) </t>
    </r>
    <r>
      <rPr>
        <sz val="9"/>
        <color theme="1"/>
        <rFont val="Arial"/>
        <family val="2"/>
        <charset val="161"/>
      </rPr>
      <t>Τόκοι ιδίων κεφαλαίων (ίδια κεφάλαια Χ επιτόκιο)</t>
    </r>
  </si>
  <si>
    <t xml:space="preserve">Συνολική αξία ιδανικών κεφαλαίων (2) + (3) </t>
  </si>
  <si>
    <t>Β. ΚΑΘΑΡΗ ΘΕΣΗ</t>
  </si>
  <si>
    <t>(εκτός ακινήτων και αυτοκινήτων προκειμένου για ατομικές επιχειρήσεις)</t>
  </si>
  <si>
    <r>
      <rPr>
        <b/>
        <sz val="9"/>
        <color theme="1"/>
        <rFont val="Arial"/>
        <family val="2"/>
        <charset val="161"/>
      </rPr>
      <t>Ι.</t>
    </r>
    <r>
      <rPr>
        <sz val="9"/>
        <color theme="1"/>
        <rFont val="Arial"/>
        <family val="2"/>
        <charset val="161"/>
      </rPr>
      <t xml:space="preserve"> Για επιχειρήσεις που δεν τηρούν ή τηρούν βιβλία Α’ ή Β’ κατηγορίας Κ.Β.Σ. θετική διαφορά αξίας παγίων </t>
    </r>
  </si>
  <si>
    <t>Πλέον λοιπά στοιχεία ενεργητικού :</t>
  </si>
  <si>
    <r>
      <rPr>
        <b/>
        <sz val="10"/>
        <color theme="1"/>
        <rFont val="Arial"/>
        <family val="2"/>
        <charset val="161"/>
      </rPr>
      <t xml:space="preserve">α) </t>
    </r>
    <r>
      <rPr>
        <sz val="10"/>
        <color theme="1"/>
        <rFont val="Arial"/>
        <family val="2"/>
        <charset val="161"/>
      </rPr>
      <t>Αποθέματα : Αγορές προηγούμενης χρήσης</t>
    </r>
  </si>
  <si>
    <t>Χ</t>
  </si>
  <si>
    <r>
      <rPr>
        <b/>
        <sz val="10"/>
        <color theme="1"/>
        <rFont val="Arial"/>
        <family val="2"/>
        <charset val="161"/>
      </rPr>
      <t>β</t>
    </r>
    <r>
      <rPr>
        <sz val="10"/>
        <color theme="1"/>
        <rFont val="Arial"/>
        <family val="2"/>
        <charset val="161"/>
      </rPr>
      <t xml:space="preserve">) </t>
    </r>
    <r>
      <rPr>
        <sz val="9"/>
        <color theme="1"/>
        <rFont val="Arial"/>
        <family val="2"/>
        <charset val="161"/>
      </rPr>
      <t>Απαιτήσεις -χονδρικές πωλήσεις προηγούμενης χρήσης</t>
    </r>
  </si>
  <si>
    <t>γ) ΜΕΙΟΝ</t>
  </si>
  <si>
    <t>Υποχρεώσεις (Αγορές προηγούμενης χρήσης)</t>
  </si>
  <si>
    <t>ΥΠΟΛΟΙΠΟ (ΚΑΘΑΡΗ ΘΕΣΗ)</t>
  </si>
  <si>
    <r>
      <rPr>
        <b/>
        <sz val="10"/>
        <color theme="1"/>
        <rFont val="Arial"/>
        <family val="2"/>
        <charset val="161"/>
      </rPr>
      <t>ΙΙ.</t>
    </r>
    <r>
      <rPr>
        <sz val="10"/>
        <color theme="1"/>
        <rFont val="Arial"/>
        <family val="2"/>
        <charset val="161"/>
      </rPr>
      <t xml:space="preserve"> Για επιχειρήσεις που τηρούν Γ’ κατηγορίας βιβλία Κ.Β.Σ. :</t>
    </r>
  </si>
  <si>
    <t>(όπως προκύπτει από τα βιβλία)</t>
  </si>
  <si>
    <t>Γ. ΦΟΡΟΛΟΓΗΤΕΑ ΑΞΙΑ (για όλες τις κατηγορίες βιβλίων)</t>
  </si>
  <si>
    <t>Ιδανικά κεφάλαια</t>
  </si>
  <si>
    <t>ΠΛΕΟΝ</t>
  </si>
  <si>
    <t>Καθαρή θέση</t>
  </si>
  <si>
    <t>Θετική διαφορά αξίας παγίων</t>
  </si>
  <si>
    <t>Σ Υ Ν Ο Λ Ο</t>
  </si>
  <si>
    <t>Δ. Οφειλόμενος φόρος</t>
  </si>
  <si>
    <t>Αναπροσαρμογή με την εφαρμογή της ράντας      (1)</t>
  </si>
  <si>
    <t>Προσαύξηση με βάση τα έτη λειτουργίας            (2)</t>
  </si>
  <si>
    <t>(Α4)</t>
  </si>
  <si>
    <t>(Β5)</t>
  </si>
  <si>
    <t>(Γ6)</t>
  </si>
  <si>
    <t>ΕΠΙΤΟΚΙΟ</t>
  </si>
  <si>
    <t>ΡΑΝΤΑ ΑΝΑΠΡ/ΓΗΣ</t>
  </si>
  <si>
    <t>ΕΤΗ ΑΠΟ ΤΗΝ ΕΝΑΡΞΗ</t>
  </si>
  <si>
    <t>1. Η ετήσια εμπορική ή επαγγελματική αμοιβή ανέρχεται στο ποσό των δώδεκα χιλιάδων οκτακοσίων ογδόντα ευρώ (12.880) για τις επιχειρήσεις εμπορίας ή παραγωγής αγαθών.
Προκειμένου για επιχειρήσεις αποκλειστικά παροχής υπηρεσιών η αμοιβή αυτή προσαυξάνεται κατά ποσοστό τριάντα τοις εκατό (30%) και ανέρχεται στο ποσό των δεκαέξι χιλιάδων επτακοσίων σαράντα τεσσάρων ευρώ (16.744).
Για μεταβιβάσεις μεριδίων κλπ. των υπόχρεων της παραγράφου 4 του άρθρου 2 του Κ.Φ.Ε. ισχύουν όσα έχουν γίνει δεκτά με την 1058352/1219/ ΠΟΛ. 1200/28.6.2000 εγκύκλιο.
2. Το επιτόκιο των εντόκων γραμματίων του Ελληνικού Δημοσίου ετήσιας διάρκειας ανέρχεται σε 4,85% με αντίστοιχο συντελεστή προσαρμογής από την οικεία ράντα 4,3474886 ή κατά στρογγυλοποίηση 4,3.</t>
  </si>
  <si>
    <t xml:space="preserve">ΠΟΛ. 1013/2013. </t>
  </si>
  <si>
    <t>ΕΤΗΣΙΑ ΕΠΙΧ/ΚΗ ΑΜΟΙΒΗ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</si>
</sst>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9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1"/>
      <name val="Arial"/>
      <family val="2"/>
      <charset val="161"/>
    </font>
    <font>
      <b/>
      <sz val="11"/>
      <color theme="1"/>
      <name val="Arial"/>
      <family val="2"/>
      <charset val="161"/>
    </font>
    <font>
      <sz val="10"/>
      <color theme="1"/>
      <name val="Arial"/>
      <family val="2"/>
      <charset val="161"/>
    </font>
    <font>
      <b/>
      <sz val="10"/>
      <color theme="1"/>
      <name val="Arial"/>
      <family val="2"/>
      <charset val="161"/>
    </font>
    <font>
      <sz val="9"/>
      <color theme="1"/>
      <name val="Arial"/>
      <family val="2"/>
      <charset val="161"/>
    </font>
    <font>
      <sz val="9"/>
      <color theme="1"/>
      <name val="Arial Narrow"/>
      <family val="2"/>
      <charset val="161"/>
    </font>
    <font>
      <b/>
      <sz val="12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4"/>
      <color theme="1"/>
      <name val="Arial"/>
      <family val="2"/>
      <charset val="161"/>
    </font>
    <font>
      <b/>
      <u/>
      <sz val="10"/>
      <color theme="1"/>
      <name val="Arial"/>
      <family val="2"/>
      <charset val="161"/>
    </font>
    <font>
      <b/>
      <sz val="9"/>
      <color theme="1"/>
      <name val="Arial"/>
      <family val="2"/>
      <charset val="161"/>
    </font>
    <font>
      <sz val="9"/>
      <color theme="0"/>
      <name val="Arial"/>
      <family val="2"/>
      <charset val="161"/>
    </font>
    <font>
      <b/>
      <u/>
      <sz val="11"/>
      <color theme="1"/>
      <name val="Arial"/>
      <family val="2"/>
      <charset val="161"/>
    </font>
    <font>
      <b/>
      <sz val="12"/>
      <color theme="1"/>
      <name val="Arial"/>
      <family val="2"/>
      <charset val="161"/>
    </font>
    <font>
      <b/>
      <sz val="14"/>
      <color theme="1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EF8B6"/>
        <bgColor indexed="64"/>
      </patternFill>
    </fill>
    <fill>
      <patternFill patternType="solid">
        <fgColor rgb="FFEEFA7E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4" fillId="0" borderId="0" xfId="0" applyFont="1"/>
    <xf numFmtId="0" fontId="5" fillId="0" borderId="0" xfId="0" applyFont="1" applyBorder="1"/>
    <xf numFmtId="0" fontId="4" fillId="0" borderId="0" xfId="0" applyFont="1" applyBorder="1"/>
    <xf numFmtId="0" fontId="5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4" fillId="0" borderId="0" xfId="0" applyNumberFormat="1" applyFont="1"/>
    <xf numFmtId="49" fontId="7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0" xfId="0" applyFont="1" applyProtection="1">
      <protection hidden="1"/>
    </xf>
    <xf numFmtId="164" fontId="3" fillId="4" borderId="0" xfId="0" applyNumberFormat="1" applyFont="1" applyFill="1" applyProtection="1"/>
    <xf numFmtId="164" fontId="4" fillId="0" borderId="0" xfId="0" applyNumberFormat="1" applyFont="1"/>
    <xf numFmtId="164" fontId="5" fillId="2" borderId="0" xfId="0" applyNumberFormat="1" applyFont="1" applyFill="1" applyAlignment="1">
      <alignment vertical="center"/>
    </xf>
    <xf numFmtId="164" fontId="14" fillId="0" borderId="0" xfId="0" applyNumberFormat="1" applyFont="1" applyAlignment="1">
      <alignment vertical="center"/>
    </xf>
    <xf numFmtId="0" fontId="8" fillId="0" borderId="0" xfId="0" applyFont="1" applyAlignment="1">
      <alignment horizontal="left" vertical="center"/>
    </xf>
    <xf numFmtId="164" fontId="15" fillId="0" borderId="0" xfId="0" applyNumberFormat="1" applyFont="1" applyProtection="1">
      <protection hidden="1"/>
    </xf>
    <xf numFmtId="0" fontId="3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5" fillId="0" borderId="0" xfId="0" applyFont="1" applyBorder="1" applyAlignment="1"/>
    <xf numFmtId="0" fontId="10" fillId="0" borderId="0" xfId="0" applyFont="1" applyAlignment="1">
      <alignment horizontal="left" vertical="center"/>
    </xf>
    <xf numFmtId="0" fontId="4" fillId="0" borderId="0" xfId="0" applyFont="1" applyBorder="1" applyAlignment="1">
      <alignment wrapText="1"/>
    </xf>
    <xf numFmtId="164" fontId="14" fillId="2" borderId="0" xfId="0" applyNumberFormat="1" applyFont="1" applyFill="1" applyAlignment="1">
      <alignment vertical="center"/>
    </xf>
    <xf numFmtId="164" fontId="13" fillId="5" borderId="6" xfId="0" applyNumberFormat="1" applyFont="1" applyFill="1" applyBorder="1" applyAlignment="1">
      <alignment vertical="center"/>
    </xf>
    <xf numFmtId="0" fontId="18" fillId="0" borderId="0" xfId="0" applyFont="1" applyBorder="1" applyAlignment="1"/>
    <xf numFmtId="9" fontId="0" fillId="0" borderId="0" xfId="0" applyNumberForma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64" fontId="5" fillId="5" borderId="0" xfId="0" applyNumberFormat="1" applyFont="1" applyFill="1" applyAlignment="1">
      <alignment vertical="center"/>
    </xf>
    <xf numFmtId="0" fontId="0" fillId="0" borderId="0" xfId="0" applyBorder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2" fillId="0" borderId="13" xfId="0" applyFont="1" applyBorder="1" applyProtection="1">
      <protection locked="0"/>
    </xf>
    <xf numFmtId="0" fontId="2" fillId="0" borderId="16" xfId="0" applyFont="1" applyBorder="1" applyProtection="1">
      <protection locked="0"/>
    </xf>
    <xf numFmtId="164" fontId="14" fillId="3" borderId="0" xfId="0" applyNumberFormat="1" applyFont="1" applyFill="1" applyAlignment="1" applyProtection="1">
      <alignment vertical="center"/>
      <protection locked="0"/>
    </xf>
    <xf numFmtId="4" fontId="14" fillId="3" borderId="0" xfId="0" applyNumberFormat="1" applyFont="1" applyFill="1" applyAlignment="1" applyProtection="1">
      <alignment vertical="center"/>
      <protection locked="0"/>
    </xf>
    <xf numFmtId="0" fontId="1" fillId="5" borderId="25" xfId="0" applyFont="1" applyFill="1" applyBorder="1" applyAlignment="1">
      <alignment horizontal="center" vertical="center"/>
    </xf>
    <xf numFmtId="10" fontId="1" fillId="0" borderId="25" xfId="0" applyNumberFormat="1" applyFont="1" applyBorder="1" applyAlignment="1" applyProtection="1">
      <alignment horizontal="center"/>
      <protection locked="0"/>
    </xf>
    <xf numFmtId="4" fontId="1" fillId="0" borderId="25" xfId="0" applyNumberFormat="1" applyFont="1" applyBorder="1" applyAlignment="1" applyProtection="1">
      <alignment horizontal="center"/>
      <protection locked="0"/>
    </xf>
    <xf numFmtId="0" fontId="17" fillId="0" borderId="0" xfId="0" applyFont="1" applyAlignment="1" applyProtection="1">
      <alignment horizontal="center" vertical="center"/>
    </xf>
    <xf numFmtId="10" fontId="14" fillId="2" borderId="0" xfId="0" applyNumberFormat="1" applyFont="1" applyFill="1" applyAlignment="1" applyProtection="1">
      <alignment vertical="center"/>
    </xf>
    <xf numFmtId="4" fontId="14" fillId="2" borderId="0" xfId="0" applyNumberFormat="1" applyFont="1" applyFill="1" applyAlignment="1" applyProtection="1">
      <alignment vertical="center"/>
    </xf>
    <xf numFmtId="9" fontId="5" fillId="2" borderId="0" xfId="0" applyNumberFormat="1" applyFont="1" applyFill="1" applyAlignment="1" applyProtection="1">
      <alignment vertical="center"/>
    </xf>
    <xf numFmtId="0" fontId="1" fillId="0" borderId="0" xfId="0" applyFont="1"/>
    <xf numFmtId="164" fontId="14" fillId="2" borderId="0" xfId="0" applyNumberFormat="1" applyFont="1" applyFill="1" applyAlignment="1" applyProtection="1">
      <alignment vertical="center"/>
    </xf>
    <xf numFmtId="0" fontId="0" fillId="3" borderId="0" xfId="0" applyFill="1" applyBorder="1" applyAlignment="1" applyProtection="1">
      <alignment wrapText="1"/>
      <protection locked="0"/>
    </xf>
    <xf numFmtId="0" fontId="4" fillId="0" borderId="0" xfId="0" applyFont="1" applyAlignment="1"/>
    <xf numFmtId="0" fontId="3" fillId="0" borderId="0" xfId="0" applyFont="1" applyAlignment="1">
      <alignment horizontal="center" vertical="center"/>
    </xf>
    <xf numFmtId="0" fontId="1" fillId="0" borderId="0" xfId="0" applyFont="1" applyAlignment="1"/>
    <xf numFmtId="0" fontId="5" fillId="0" borderId="17" xfId="0" applyFont="1" applyBorder="1" applyAlignment="1"/>
    <xf numFmtId="0" fontId="0" fillId="0" borderId="18" xfId="0" applyBorder="1" applyAlignment="1"/>
    <xf numFmtId="0" fontId="0" fillId="0" borderId="4" xfId="0" applyBorder="1" applyAlignment="1"/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5" fillId="0" borderId="0" xfId="0" applyFont="1" applyBorder="1" applyAlignment="1"/>
    <xf numFmtId="0" fontId="0" fillId="0" borderId="0" xfId="0" applyBorder="1" applyAlignment="1"/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/>
    <xf numFmtId="0" fontId="6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0" fillId="0" borderId="5" xfId="0" applyBorder="1" applyAlignment="1"/>
    <xf numFmtId="0" fontId="0" fillId="0" borderId="3" xfId="0" applyBorder="1" applyAlignment="1"/>
    <xf numFmtId="164" fontId="2" fillId="3" borderId="23" xfId="0" applyNumberFormat="1" applyFont="1" applyFill="1" applyBorder="1" applyAlignment="1" applyProtection="1">
      <alignment horizontal="right" vertical="center"/>
      <protection locked="0"/>
    </xf>
    <xf numFmtId="164" fontId="0" fillId="3" borderId="11" xfId="0" applyNumberFormat="1" applyFont="1" applyFill="1" applyBorder="1" applyAlignment="1" applyProtection="1">
      <alignment horizontal="right" vertical="center"/>
      <protection locked="0"/>
    </xf>
    <xf numFmtId="164" fontId="0" fillId="3" borderId="12" xfId="0" applyNumberFormat="1" applyFont="1" applyFill="1" applyBorder="1" applyAlignment="1" applyProtection="1">
      <alignment horizontal="right" vertical="center"/>
      <protection locked="0"/>
    </xf>
    <xf numFmtId="164" fontId="2" fillId="3" borderId="19" xfId="0" applyNumberFormat="1" applyFont="1" applyFill="1" applyBorder="1" applyAlignment="1" applyProtection="1">
      <alignment horizontal="right" vertical="center"/>
      <protection locked="0"/>
    </xf>
    <xf numFmtId="164" fontId="0" fillId="3" borderId="20" xfId="0" applyNumberFormat="1" applyFont="1" applyFill="1" applyBorder="1" applyAlignment="1" applyProtection="1">
      <alignment horizontal="right" vertical="center"/>
      <protection locked="0"/>
    </xf>
    <xf numFmtId="164" fontId="0" fillId="3" borderId="22" xfId="0" applyNumberFormat="1" applyFont="1" applyFill="1" applyBorder="1" applyAlignment="1" applyProtection="1">
      <alignment horizontal="right" vertical="center"/>
      <protection locked="0"/>
    </xf>
    <xf numFmtId="164" fontId="2" fillId="3" borderId="21" xfId="0" applyNumberFormat="1" applyFont="1" applyFill="1" applyBorder="1" applyAlignment="1" applyProtection="1">
      <alignment horizontal="right" vertical="center"/>
      <protection locked="0"/>
    </xf>
    <xf numFmtId="164" fontId="0" fillId="3" borderId="14" xfId="0" applyNumberFormat="1" applyFont="1" applyFill="1" applyBorder="1" applyAlignment="1" applyProtection="1">
      <alignment horizontal="right" vertical="center"/>
      <protection locked="0"/>
    </xf>
    <xf numFmtId="164" fontId="0" fillId="3" borderId="15" xfId="0" applyNumberFormat="1" applyFont="1" applyFill="1" applyBorder="1" applyAlignment="1" applyProtection="1">
      <alignment horizontal="right" vertical="center"/>
      <protection locked="0"/>
    </xf>
    <xf numFmtId="164" fontId="2" fillId="3" borderId="7" xfId="0" applyNumberFormat="1" applyFont="1" applyFill="1" applyBorder="1" applyAlignment="1" applyProtection="1">
      <alignment horizontal="right" vertical="center"/>
      <protection locked="0"/>
    </xf>
    <xf numFmtId="164" fontId="0" fillId="3" borderId="8" xfId="0" applyNumberFormat="1" applyFont="1" applyFill="1" applyBorder="1" applyAlignment="1" applyProtection="1">
      <alignment horizontal="right" vertical="center"/>
      <protection locked="0"/>
    </xf>
    <xf numFmtId="164" fontId="0" fillId="3" borderId="9" xfId="0" applyNumberFormat="1" applyFont="1" applyFill="1" applyBorder="1" applyAlignment="1" applyProtection="1">
      <alignment horizontal="right" vertical="center"/>
      <protection locked="0"/>
    </xf>
    <xf numFmtId="0" fontId="14" fillId="0" borderId="24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0" xfId="0" applyBorder="1" applyAlignment="1" applyProtection="1">
      <alignment wrapText="1"/>
      <protection locked="0"/>
    </xf>
    <xf numFmtId="0" fontId="0" fillId="0" borderId="0" xfId="0" applyAlignment="1" applyProtection="1">
      <protection locked="0"/>
    </xf>
    <xf numFmtId="0" fontId="4" fillId="0" borderId="0" xfId="0" applyFont="1" applyAlignment="1" applyProtection="1">
      <protection locked="0"/>
    </xf>
    <xf numFmtId="0" fontId="4" fillId="0" borderId="0" xfId="0" applyFont="1" applyBorder="1" applyAlignment="1">
      <alignment wrapText="1"/>
    </xf>
    <xf numFmtId="0" fontId="6" fillId="0" borderId="0" xfId="0" applyFont="1" applyAlignment="1">
      <alignment horizontal="right" vertical="center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0" xfId="0" applyBorder="1" applyAlignment="1" applyProtection="1">
      <protection locked="0"/>
    </xf>
  </cellXfs>
  <cellStyles count="1">
    <cellStyle name="Κανονικό" xfId="0" builtinId="0"/>
  </cellStyles>
  <dxfs count="0"/>
  <tableStyles count="0" defaultTableStyle="TableStyleMedium9" defaultPivotStyle="PivotStyleLight16"/>
  <colors>
    <mruColors>
      <color rgb="FFEEFA7E"/>
      <color rgb="FFCEF8B6"/>
      <color rgb="FFE8F8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</xdr:colOff>
      <xdr:row>70</xdr:row>
      <xdr:rowOff>85725</xdr:rowOff>
    </xdr:from>
    <xdr:to>
      <xdr:col>4</xdr:col>
      <xdr:colOff>619125</xdr:colOff>
      <xdr:row>70</xdr:row>
      <xdr:rowOff>133350</xdr:rowOff>
    </xdr:to>
    <xdr:sp macro="" textlink="">
      <xdr:nvSpPr>
        <xdr:cNvPr id="2" name="1 - Δεξιό βέλος"/>
        <xdr:cNvSpPr/>
      </xdr:nvSpPr>
      <xdr:spPr>
        <a:xfrm flipV="1">
          <a:off x="2019300" y="16297275"/>
          <a:ext cx="2676525" cy="476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l-GR" sz="1100"/>
        </a:p>
      </xdr:txBody>
    </xdr:sp>
    <xdr:clientData/>
  </xdr:twoCellAnchor>
  <xdr:twoCellAnchor>
    <xdr:from>
      <xdr:col>1</xdr:col>
      <xdr:colOff>304800</xdr:colOff>
      <xdr:row>72</xdr:row>
      <xdr:rowOff>123825</xdr:rowOff>
    </xdr:from>
    <xdr:to>
      <xdr:col>4</xdr:col>
      <xdr:colOff>609600</xdr:colOff>
      <xdr:row>72</xdr:row>
      <xdr:rowOff>171450</xdr:rowOff>
    </xdr:to>
    <xdr:sp macro="" textlink="">
      <xdr:nvSpPr>
        <xdr:cNvPr id="3" name="2 - Δεξιό βέλος"/>
        <xdr:cNvSpPr/>
      </xdr:nvSpPr>
      <xdr:spPr>
        <a:xfrm flipV="1">
          <a:off x="2009775" y="16830675"/>
          <a:ext cx="2676525" cy="476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l-GR" sz="1100"/>
        </a:p>
      </xdr:txBody>
    </xdr:sp>
    <xdr:clientData/>
  </xdr:twoCellAnchor>
  <xdr:twoCellAnchor>
    <xdr:from>
      <xdr:col>1</xdr:col>
      <xdr:colOff>285750</xdr:colOff>
      <xdr:row>74</xdr:row>
      <xdr:rowOff>95250</xdr:rowOff>
    </xdr:from>
    <xdr:to>
      <xdr:col>4</xdr:col>
      <xdr:colOff>590550</xdr:colOff>
      <xdr:row>74</xdr:row>
      <xdr:rowOff>142875</xdr:rowOff>
    </xdr:to>
    <xdr:sp macro="" textlink="">
      <xdr:nvSpPr>
        <xdr:cNvPr id="4" name="3 - Δεξιό βέλος"/>
        <xdr:cNvSpPr/>
      </xdr:nvSpPr>
      <xdr:spPr>
        <a:xfrm flipV="1">
          <a:off x="1990725" y="17297400"/>
          <a:ext cx="2676525" cy="476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l-GR" sz="1100"/>
        </a:p>
      </xdr:txBody>
    </xdr:sp>
    <xdr:clientData/>
  </xdr:twoCellAnchor>
  <xdr:twoCellAnchor>
    <xdr:from>
      <xdr:col>1</xdr:col>
      <xdr:colOff>761999</xdr:colOff>
      <xdr:row>70</xdr:row>
      <xdr:rowOff>85724</xdr:rowOff>
    </xdr:from>
    <xdr:to>
      <xdr:col>4</xdr:col>
      <xdr:colOff>619124</xdr:colOff>
      <xdr:row>70</xdr:row>
      <xdr:rowOff>131443</xdr:rowOff>
    </xdr:to>
    <xdr:sp macro="" textlink="">
      <xdr:nvSpPr>
        <xdr:cNvPr id="5" name="4 - Δεξιό βέλος"/>
        <xdr:cNvSpPr/>
      </xdr:nvSpPr>
      <xdr:spPr>
        <a:xfrm flipV="1">
          <a:off x="2466974" y="16297274"/>
          <a:ext cx="2409825" cy="45719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l-GR" sz="1100"/>
        </a:p>
      </xdr:txBody>
    </xdr:sp>
    <xdr:clientData/>
  </xdr:twoCellAnchor>
  <xdr:twoCellAnchor>
    <xdr:from>
      <xdr:col>1</xdr:col>
      <xdr:colOff>762000</xdr:colOff>
      <xdr:row>72</xdr:row>
      <xdr:rowOff>123823</xdr:rowOff>
    </xdr:from>
    <xdr:to>
      <xdr:col>4</xdr:col>
      <xdr:colOff>609599</xdr:colOff>
      <xdr:row>72</xdr:row>
      <xdr:rowOff>169542</xdr:rowOff>
    </xdr:to>
    <xdr:sp macro="" textlink="">
      <xdr:nvSpPr>
        <xdr:cNvPr id="6" name="5 - Δεξιό βέλος"/>
        <xdr:cNvSpPr/>
      </xdr:nvSpPr>
      <xdr:spPr>
        <a:xfrm flipV="1">
          <a:off x="2466975" y="16830673"/>
          <a:ext cx="2400299" cy="45719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l-GR" sz="1100"/>
        </a:p>
      </xdr:txBody>
    </xdr:sp>
    <xdr:clientData/>
  </xdr:twoCellAnchor>
  <xdr:twoCellAnchor>
    <xdr:from>
      <xdr:col>1</xdr:col>
      <xdr:colOff>800100</xdr:colOff>
      <xdr:row>74</xdr:row>
      <xdr:rowOff>95249</xdr:rowOff>
    </xdr:from>
    <xdr:to>
      <xdr:col>4</xdr:col>
      <xdr:colOff>590550</xdr:colOff>
      <xdr:row>74</xdr:row>
      <xdr:rowOff>140968</xdr:rowOff>
    </xdr:to>
    <xdr:sp macro="" textlink="">
      <xdr:nvSpPr>
        <xdr:cNvPr id="7" name="6 - Δεξιό βέλος"/>
        <xdr:cNvSpPr/>
      </xdr:nvSpPr>
      <xdr:spPr>
        <a:xfrm flipV="1">
          <a:off x="2505075" y="17297399"/>
          <a:ext cx="2343150" cy="45719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l-GR" sz="1100"/>
        </a:p>
      </xdr:txBody>
    </xdr:sp>
    <xdr:clientData/>
  </xdr:twoCellAnchor>
  <xdr:twoCellAnchor>
    <xdr:from>
      <xdr:col>1</xdr:col>
      <xdr:colOff>114300</xdr:colOff>
      <xdr:row>70</xdr:row>
      <xdr:rowOff>9524</xdr:rowOff>
    </xdr:from>
    <xdr:to>
      <xdr:col>1</xdr:col>
      <xdr:colOff>419100</xdr:colOff>
      <xdr:row>70</xdr:row>
      <xdr:rowOff>247649</xdr:rowOff>
    </xdr:to>
    <xdr:sp macro="" textlink="" fLocksText="0">
      <xdr:nvSpPr>
        <xdr:cNvPr id="8" name="7 - TextBox"/>
        <xdr:cNvSpPr txBox="1"/>
      </xdr:nvSpPr>
      <xdr:spPr>
        <a:xfrm>
          <a:off x="1819275" y="16221074"/>
          <a:ext cx="304800" cy="23812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endParaRPr lang="el-GR" sz="1600" b="1"/>
        </a:p>
      </xdr:txBody>
    </xdr:sp>
    <xdr:clientData/>
  </xdr:twoCellAnchor>
  <xdr:twoCellAnchor>
    <xdr:from>
      <xdr:col>1</xdr:col>
      <xdr:colOff>95250</xdr:colOff>
      <xdr:row>71</xdr:row>
      <xdr:rowOff>238125</xdr:rowOff>
    </xdr:from>
    <xdr:to>
      <xdr:col>1</xdr:col>
      <xdr:colOff>400050</xdr:colOff>
      <xdr:row>72</xdr:row>
      <xdr:rowOff>228600</xdr:rowOff>
    </xdr:to>
    <xdr:sp macro="" textlink="" fLocksText="0">
      <xdr:nvSpPr>
        <xdr:cNvPr id="9" name="8 - TextBox"/>
        <xdr:cNvSpPr txBox="1"/>
      </xdr:nvSpPr>
      <xdr:spPr>
        <a:xfrm>
          <a:off x="1800225" y="16697325"/>
          <a:ext cx="304800" cy="23812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l-GR" sz="1600" b="1">
            <a:solidFill>
              <a:schemeClr val="dk1"/>
            </a:solidFill>
            <a:latin typeface="Berlin Sans FB Demi" pitchFamily="34" charset="0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104775</xdr:colOff>
      <xdr:row>73</xdr:row>
      <xdr:rowOff>238125</xdr:rowOff>
    </xdr:from>
    <xdr:to>
      <xdr:col>1</xdr:col>
      <xdr:colOff>409575</xdr:colOff>
      <xdr:row>74</xdr:row>
      <xdr:rowOff>228600</xdr:rowOff>
    </xdr:to>
    <xdr:sp macro="" textlink="" fLocksText="0">
      <xdr:nvSpPr>
        <xdr:cNvPr id="10" name="9 - TextBox"/>
        <xdr:cNvSpPr txBox="1"/>
      </xdr:nvSpPr>
      <xdr:spPr>
        <a:xfrm>
          <a:off x="1809750" y="17192625"/>
          <a:ext cx="304800" cy="23812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l-GR" sz="1600" b="1">
            <a:solidFill>
              <a:schemeClr val="dk1"/>
            </a:solidFill>
            <a:latin typeface="Berlin Sans FB Demi" pitchFamily="34" charset="0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438149</xdr:colOff>
      <xdr:row>40</xdr:row>
      <xdr:rowOff>161925</xdr:rowOff>
    </xdr:from>
    <xdr:to>
      <xdr:col>11</xdr:col>
      <xdr:colOff>654149</xdr:colOff>
      <xdr:row>44</xdr:row>
      <xdr:rowOff>238125</xdr:rowOff>
    </xdr:to>
    <xdr:sp macro="" textlink="">
      <xdr:nvSpPr>
        <xdr:cNvPr id="11" name="Δεξιά αγκύλη 10"/>
        <xdr:cNvSpPr/>
      </xdr:nvSpPr>
      <xdr:spPr>
        <a:xfrm>
          <a:off x="10325099" y="9163050"/>
          <a:ext cx="216000" cy="990600"/>
        </a:xfrm>
        <a:prstGeom prst="rightBracket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l-GR" sz="1100"/>
        </a:p>
      </xdr:txBody>
    </xdr:sp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tabSelected="1" topLeftCell="A65" workbookViewId="0">
      <selection activeCell="C39" sqref="C39"/>
    </sheetView>
  </sheetViews>
  <sheetFormatPr defaultRowHeight="15" x14ac:dyDescent="0.25"/>
  <cols>
    <col min="1" max="1" width="23.85546875" customWidth="1"/>
    <col min="2" max="2" width="22" customWidth="1"/>
    <col min="3" max="3" width="11" customWidth="1"/>
    <col min="4" max="4" width="2.5703125" customWidth="1"/>
    <col min="5" max="5" width="10" customWidth="1"/>
    <col min="6" max="6" width="2.140625" customWidth="1"/>
    <col min="7" max="7" width="15.85546875" customWidth="1"/>
    <col min="8" max="8" width="3.140625" customWidth="1"/>
    <col min="9" max="9" width="5.140625" customWidth="1"/>
    <col min="10" max="11" width="23.42578125" customWidth="1"/>
    <col min="12" max="12" width="13" customWidth="1"/>
    <col min="13" max="14" width="23.42578125" customWidth="1"/>
  </cols>
  <sheetData>
    <row r="1" spans="1:8" ht="9" customHeight="1" x14ac:dyDescent="0.25">
      <c r="A1" s="1"/>
      <c r="B1" s="1"/>
      <c r="C1" s="1"/>
      <c r="D1" s="1"/>
      <c r="E1" s="1"/>
      <c r="F1" s="1"/>
      <c r="G1" s="1"/>
      <c r="H1" s="1"/>
    </row>
    <row r="2" spans="1:8" ht="19.5" customHeight="1" x14ac:dyDescent="0.25">
      <c r="A2" s="96" t="s">
        <v>0</v>
      </c>
      <c r="B2" s="96"/>
      <c r="C2" s="26"/>
      <c r="D2" s="26"/>
      <c r="E2" s="26"/>
      <c r="F2" s="26"/>
      <c r="G2" s="26"/>
      <c r="H2" s="26"/>
    </row>
    <row r="3" spans="1:8" ht="19.5" customHeight="1" x14ac:dyDescent="0.25">
      <c r="A3" s="96" t="s">
        <v>1</v>
      </c>
      <c r="B3" s="96"/>
      <c r="C3" s="26"/>
      <c r="D3" s="26"/>
      <c r="E3" s="96" t="s">
        <v>4</v>
      </c>
      <c r="F3" s="99"/>
      <c r="G3" s="99"/>
      <c r="H3" s="99"/>
    </row>
    <row r="4" spans="1:8" ht="9" customHeight="1" x14ac:dyDescent="0.25">
      <c r="A4" s="3"/>
      <c r="B4" s="3"/>
      <c r="C4" s="3"/>
      <c r="D4" s="3"/>
      <c r="E4" s="3"/>
      <c r="F4" s="3"/>
      <c r="G4" s="3"/>
      <c r="H4" s="3"/>
    </row>
    <row r="5" spans="1:8" x14ac:dyDescent="0.25">
      <c r="A5" s="52" t="s">
        <v>2</v>
      </c>
      <c r="B5" s="52"/>
      <c r="C5" s="52"/>
      <c r="D5" s="52"/>
      <c r="E5" s="52"/>
      <c r="F5" s="52"/>
      <c r="G5" s="52"/>
      <c r="H5" s="6"/>
    </row>
    <row r="6" spans="1:8" x14ac:dyDescent="0.25">
      <c r="A6" s="52" t="s">
        <v>32</v>
      </c>
      <c r="B6" s="52"/>
      <c r="C6" s="52"/>
      <c r="D6" s="52"/>
      <c r="E6" s="52"/>
      <c r="F6" s="52"/>
      <c r="G6" s="52"/>
      <c r="H6" s="6"/>
    </row>
    <row r="7" spans="1:8" x14ac:dyDescent="0.25">
      <c r="A7" s="52" t="s">
        <v>33</v>
      </c>
      <c r="B7" s="52"/>
      <c r="C7" s="52"/>
      <c r="D7" s="52"/>
      <c r="E7" s="52"/>
      <c r="F7" s="52"/>
      <c r="G7" s="52"/>
      <c r="H7" s="6"/>
    </row>
    <row r="8" spans="1:8" x14ac:dyDescent="0.25">
      <c r="A8" s="52" t="s">
        <v>34</v>
      </c>
      <c r="B8" s="52"/>
      <c r="C8" s="52"/>
      <c r="D8" s="52"/>
      <c r="E8" s="52"/>
      <c r="F8" s="52"/>
      <c r="G8" s="52"/>
      <c r="H8" s="5"/>
    </row>
    <row r="9" spans="1:8" ht="9" customHeight="1" thickBot="1" x14ac:dyDescent="0.3">
      <c r="A9" s="21"/>
      <c r="B9" s="21"/>
      <c r="C9" s="21"/>
      <c r="D9" s="21"/>
      <c r="E9" s="21"/>
      <c r="F9" s="21"/>
      <c r="G9" s="21"/>
      <c r="H9" s="5"/>
    </row>
    <row r="10" spans="1:8" ht="21.75" customHeight="1" thickBot="1" x14ac:dyDescent="0.3">
      <c r="A10" s="54" t="s">
        <v>35</v>
      </c>
      <c r="B10" s="55"/>
      <c r="C10" s="55"/>
      <c r="D10" s="55"/>
      <c r="E10" s="55"/>
      <c r="F10" s="55"/>
      <c r="G10" s="55"/>
      <c r="H10" s="56"/>
    </row>
    <row r="11" spans="1:8" ht="14.2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22.5" customHeight="1" x14ac:dyDescent="0.25">
      <c r="A12" s="95" t="s">
        <v>36</v>
      </c>
      <c r="B12" s="95"/>
      <c r="C12" s="95"/>
      <c r="D12" s="95"/>
      <c r="E12" s="95"/>
      <c r="F12" s="95"/>
      <c r="G12" s="95"/>
      <c r="H12" s="94"/>
    </row>
    <row r="13" spans="1:8" ht="22.5" customHeight="1" x14ac:dyDescent="0.25">
      <c r="A13" s="95" t="s">
        <v>37</v>
      </c>
      <c r="B13" s="95"/>
      <c r="C13" s="95"/>
      <c r="D13" s="95"/>
      <c r="E13" s="95"/>
      <c r="F13" s="95"/>
      <c r="G13" s="95"/>
      <c r="H13" s="94"/>
    </row>
    <row r="14" spans="1:8" ht="13.5" customHeight="1" thickBot="1" x14ac:dyDescent="0.3">
      <c r="A14" s="1"/>
      <c r="B14" s="1"/>
      <c r="C14" s="1"/>
      <c r="D14" s="1"/>
      <c r="E14" s="1"/>
      <c r="F14" s="1"/>
      <c r="G14" s="1"/>
      <c r="H14" s="1"/>
    </row>
    <row r="15" spans="1:8" ht="19.5" customHeight="1" thickBot="1" x14ac:dyDescent="0.3">
      <c r="A15" s="54" t="s">
        <v>5</v>
      </c>
      <c r="B15" s="55"/>
      <c r="C15" s="55"/>
      <c r="D15" s="55"/>
      <c r="E15" s="55"/>
      <c r="F15" s="55"/>
      <c r="G15" s="55"/>
      <c r="H15" s="56"/>
    </row>
    <row r="16" spans="1:8" x14ac:dyDescent="0.25">
      <c r="A16" s="1"/>
      <c r="B16" s="1"/>
      <c r="C16" s="1"/>
      <c r="D16" s="1"/>
      <c r="E16" s="1"/>
      <c r="F16" s="1"/>
      <c r="G16" s="1"/>
      <c r="H16" s="1"/>
    </row>
    <row r="17" spans="1:8" ht="22.5" customHeight="1" x14ac:dyDescent="0.25">
      <c r="A17" s="95" t="s">
        <v>36</v>
      </c>
      <c r="B17" s="95"/>
      <c r="C17" s="95"/>
      <c r="D17" s="95"/>
      <c r="E17" s="95"/>
      <c r="F17" s="95"/>
      <c r="G17" s="95"/>
      <c r="H17" s="94"/>
    </row>
    <row r="18" spans="1:8" ht="22.5" customHeight="1" x14ac:dyDescent="0.25">
      <c r="A18" s="95" t="s">
        <v>37</v>
      </c>
      <c r="B18" s="95"/>
      <c r="C18" s="95"/>
      <c r="D18" s="95"/>
      <c r="E18" s="95"/>
      <c r="F18" s="95"/>
      <c r="G18" s="95"/>
      <c r="H18" s="94"/>
    </row>
    <row r="19" spans="1:8" ht="9.75" customHeight="1" thickBot="1" x14ac:dyDescent="0.3">
      <c r="A19" s="1"/>
      <c r="B19" s="1"/>
      <c r="C19" s="1"/>
      <c r="D19" s="1"/>
      <c r="E19" s="1"/>
      <c r="F19" s="1"/>
      <c r="G19" s="1"/>
      <c r="H19" s="1"/>
    </row>
    <row r="20" spans="1:8" ht="15.75" thickBot="1" x14ac:dyDescent="0.3">
      <c r="A20" s="54" t="s">
        <v>3</v>
      </c>
      <c r="B20" s="55"/>
      <c r="C20" s="55"/>
      <c r="D20" s="55"/>
      <c r="E20" s="55"/>
      <c r="F20" s="55"/>
      <c r="G20" s="55"/>
      <c r="H20" s="56"/>
    </row>
    <row r="21" spans="1:8" ht="9.75" customHeight="1" x14ac:dyDescent="0.25">
      <c r="A21" s="2"/>
      <c r="B21" s="2"/>
      <c r="C21" s="2"/>
      <c r="D21" s="2"/>
      <c r="E21" s="2"/>
      <c r="F21" s="2"/>
      <c r="G21" s="3"/>
      <c r="H21" s="3"/>
    </row>
    <row r="22" spans="1:8" ht="22.35" customHeight="1" x14ac:dyDescent="0.25">
      <c r="A22" s="93" t="s">
        <v>25</v>
      </c>
      <c r="B22" s="93"/>
      <c r="C22" s="98"/>
      <c r="D22" s="35"/>
      <c r="E22" s="93" t="s">
        <v>27</v>
      </c>
      <c r="F22" s="93"/>
      <c r="G22" s="94"/>
      <c r="H22" s="94"/>
    </row>
    <row r="23" spans="1:8" ht="22.35" customHeight="1" x14ac:dyDescent="0.25">
      <c r="A23" s="93" t="s">
        <v>26</v>
      </c>
      <c r="B23" s="93"/>
      <c r="C23" s="93"/>
      <c r="D23" s="93"/>
      <c r="E23" s="93"/>
      <c r="F23" s="93"/>
      <c r="G23" s="100"/>
      <c r="H23" s="94"/>
    </row>
    <row r="24" spans="1:8" ht="22.35" customHeight="1" x14ac:dyDescent="0.25">
      <c r="A24" s="93" t="s">
        <v>29</v>
      </c>
      <c r="B24" s="93"/>
      <c r="C24" s="98"/>
      <c r="D24" s="35"/>
      <c r="E24" s="93" t="s">
        <v>28</v>
      </c>
      <c r="F24" s="93"/>
      <c r="G24" s="94"/>
      <c r="H24" s="94"/>
    </row>
    <row r="25" spans="1:8" ht="22.35" customHeight="1" x14ac:dyDescent="0.25">
      <c r="A25" s="34" t="s">
        <v>30</v>
      </c>
      <c r="B25" s="50"/>
      <c r="C25" s="35"/>
      <c r="D25" s="35"/>
      <c r="E25" s="93" t="s">
        <v>31</v>
      </c>
      <c r="F25" s="93"/>
      <c r="G25" s="94"/>
      <c r="H25" s="94"/>
    </row>
    <row r="26" spans="1:8" ht="14.25" customHeight="1" thickBot="1" x14ac:dyDescent="0.3">
      <c r="A26" s="1"/>
      <c r="B26" s="1"/>
      <c r="C26" s="1"/>
      <c r="D26" s="1"/>
      <c r="E26" s="1"/>
      <c r="F26" s="1"/>
      <c r="G26" s="1"/>
      <c r="H26" s="1"/>
    </row>
    <row r="27" spans="1:8" ht="14.25" customHeight="1" thickBot="1" x14ac:dyDescent="0.3">
      <c r="A27" s="54" t="s">
        <v>38</v>
      </c>
      <c r="B27" s="55"/>
      <c r="C27" s="55"/>
      <c r="D27" s="55"/>
      <c r="E27" s="55"/>
      <c r="F27" s="55"/>
      <c r="G27" s="55"/>
      <c r="H27" s="56"/>
    </row>
    <row r="28" spans="1:8" ht="18" customHeight="1" thickBot="1" x14ac:dyDescent="0.3">
      <c r="A28" s="54" t="s">
        <v>6</v>
      </c>
      <c r="B28" s="55"/>
      <c r="C28" s="55"/>
      <c r="D28" s="55"/>
      <c r="E28" s="55"/>
      <c r="F28" s="55"/>
      <c r="G28" s="55"/>
      <c r="H28" s="56"/>
    </row>
    <row r="29" spans="1:8" ht="22.5" customHeight="1" x14ac:dyDescent="0.25">
      <c r="A29" s="91" t="s">
        <v>39</v>
      </c>
      <c r="B29" s="91"/>
      <c r="C29" s="91"/>
      <c r="D29" s="91"/>
      <c r="E29" s="91"/>
      <c r="F29" s="91"/>
      <c r="G29" s="91"/>
      <c r="H29" s="91"/>
    </row>
    <row r="30" spans="1:8" ht="17.25" customHeight="1" x14ac:dyDescent="0.25">
      <c r="A30" s="4" t="s">
        <v>7</v>
      </c>
      <c r="B30" s="75" t="s">
        <v>40</v>
      </c>
      <c r="C30" s="76"/>
      <c r="D30" s="76"/>
      <c r="E30" s="76"/>
      <c r="F30" s="76"/>
      <c r="G30" s="77"/>
      <c r="H30" s="78"/>
    </row>
    <row r="31" spans="1:8" ht="19.5" customHeight="1" x14ac:dyDescent="0.25">
      <c r="A31" s="36"/>
      <c r="B31" s="79"/>
      <c r="C31" s="80"/>
      <c r="D31" s="80"/>
      <c r="E31" s="80"/>
      <c r="F31" s="80"/>
      <c r="G31" s="80"/>
      <c r="H31" s="81"/>
    </row>
    <row r="32" spans="1:8" ht="19.5" customHeight="1" x14ac:dyDescent="0.25">
      <c r="A32" s="37"/>
      <c r="B32" s="82"/>
      <c r="C32" s="83"/>
      <c r="D32" s="83"/>
      <c r="E32" s="83"/>
      <c r="F32" s="83"/>
      <c r="G32" s="83"/>
      <c r="H32" s="84"/>
    </row>
    <row r="33" spans="1:13" ht="19.5" customHeight="1" x14ac:dyDescent="0.25">
      <c r="A33" s="37"/>
      <c r="B33" s="82"/>
      <c r="C33" s="83"/>
      <c r="D33" s="83"/>
      <c r="E33" s="83"/>
      <c r="F33" s="83"/>
      <c r="G33" s="83"/>
      <c r="H33" s="84"/>
    </row>
    <row r="34" spans="1:13" ht="19.5" customHeight="1" x14ac:dyDescent="0.25">
      <c r="A34" s="37"/>
      <c r="B34" s="85"/>
      <c r="C34" s="86"/>
      <c r="D34" s="86"/>
      <c r="E34" s="86"/>
      <c r="F34" s="86"/>
      <c r="G34" s="86"/>
      <c r="H34" s="87"/>
    </row>
    <row r="35" spans="1:13" ht="19.5" customHeight="1" x14ac:dyDescent="0.25">
      <c r="A35" s="38"/>
      <c r="B35" s="88"/>
      <c r="C35" s="89"/>
      <c r="D35" s="89"/>
      <c r="E35" s="89"/>
      <c r="F35" s="89"/>
      <c r="G35" s="89"/>
      <c r="H35" s="90"/>
    </row>
    <row r="36" spans="1:13" ht="12.75" customHeight="1" x14ac:dyDescent="0.25">
      <c r="A36" s="1"/>
      <c r="B36" s="1"/>
      <c r="C36" s="11" t="s">
        <v>41</v>
      </c>
      <c r="D36" s="1"/>
      <c r="E36" s="12" t="s">
        <v>42</v>
      </c>
      <c r="F36" s="1"/>
      <c r="G36" s="1"/>
      <c r="H36" s="1"/>
    </row>
    <row r="37" spans="1:13" ht="22.5" customHeight="1" x14ac:dyDescent="0.25">
      <c r="A37" s="74" t="s">
        <v>43</v>
      </c>
      <c r="B37" s="74"/>
      <c r="C37" s="27" t="str">
        <f>IF(B31&lt;&gt;0,SUM(B31:H35),"")</f>
        <v/>
      </c>
      <c r="D37" s="10" t="s">
        <v>17</v>
      </c>
      <c r="E37" s="40"/>
      <c r="F37" s="5" t="s">
        <v>9</v>
      </c>
      <c r="G37" s="17" t="str">
        <f>IF(C37&lt;&gt;"",C37/E37,"")</f>
        <v/>
      </c>
      <c r="H37" s="1"/>
    </row>
    <row r="38" spans="1:13" ht="22.5" customHeight="1" x14ac:dyDescent="0.25">
      <c r="A38" s="74" t="s">
        <v>44</v>
      </c>
      <c r="B38" s="74"/>
      <c r="C38" s="49">
        <f>K45</f>
        <v>12880</v>
      </c>
      <c r="D38" s="10"/>
      <c r="E38" s="18"/>
      <c r="F38" s="5" t="s">
        <v>9</v>
      </c>
      <c r="G38" s="17">
        <f>IF(C38&lt;&gt;"",C38*2,"")</f>
        <v>25760</v>
      </c>
      <c r="H38" s="1"/>
    </row>
    <row r="39" spans="1:13" ht="22.5" customHeight="1" x14ac:dyDescent="0.25">
      <c r="A39" s="97" t="s">
        <v>45</v>
      </c>
      <c r="B39" s="97"/>
      <c r="C39" s="39">
        <f>B25</f>
        <v>0</v>
      </c>
      <c r="D39" s="5" t="s">
        <v>10</v>
      </c>
      <c r="E39" s="45">
        <f>J42</f>
        <v>4.8500000000000001E-2</v>
      </c>
      <c r="F39" s="5" t="s">
        <v>9</v>
      </c>
      <c r="G39" s="17" t="str">
        <f>IF(C39&lt;&gt;0,C39*E39,"")</f>
        <v/>
      </c>
      <c r="H39" s="1"/>
    </row>
    <row r="40" spans="1:13" ht="22.5" customHeight="1" x14ac:dyDescent="0.25">
      <c r="A40" s="1"/>
      <c r="B40" s="92" t="s">
        <v>8</v>
      </c>
      <c r="C40" s="92"/>
      <c r="D40" s="5"/>
      <c r="E40" s="44" t="s">
        <v>9</v>
      </c>
      <c r="F40" s="5"/>
      <c r="G40" s="28" t="str">
        <f>IF(G37&lt;&gt;"",IF(C39&lt;&gt;"",IF(G38&lt;&gt;"",IF(G37-(G38+G39)&gt;0,G37-(G38+G39),0),""),""),"")</f>
        <v/>
      </c>
      <c r="H40" s="8" t="s">
        <v>11</v>
      </c>
    </row>
    <row r="41" spans="1:13" ht="22.5" customHeight="1" x14ac:dyDescent="0.25">
      <c r="A41" s="74" t="s">
        <v>66</v>
      </c>
      <c r="B41" s="74"/>
      <c r="C41" s="27" t="str">
        <f>G40</f>
        <v/>
      </c>
      <c r="D41" s="5" t="s">
        <v>10</v>
      </c>
      <c r="E41" s="46">
        <f>K42</f>
        <v>4.3</v>
      </c>
      <c r="F41" s="5" t="s">
        <v>9</v>
      </c>
      <c r="G41" s="17" t="str">
        <f>IF(C41&lt;&gt;"",C41*E41,"")</f>
        <v/>
      </c>
      <c r="H41" s="22" t="s">
        <v>12</v>
      </c>
      <c r="J41" s="41" t="s">
        <v>71</v>
      </c>
      <c r="K41" s="41" t="s">
        <v>72</v>
      </c>
    </row>
    <row r="42" spans="1:13" ht="22.5" customHeight="1" x14ac:dyDescent="0.25">
      <c r="A42" s="74" t="s">
        <v>67</v>
      </c>
      <c r="B42" s="74"/>
      <c r="C42" s="27" t="str">
        <f>G41</f>
        <v/>
      </c>
      <c r="D42" s="5" t="s">
        <v>10</v>
      </c>
      <c r="E42" s="47">
        <f>IF(J45&gt;=3,IF(J45&lt;=5,10%,IF(J45&lt;=10,20%,IF(J45&lt;=15,30%,IF(J45&gt;15,40%,0)))),0)</f>
        <v>0</v>
      </c>
      <c r="F42" s="5" t="s">
        <v>9</v>
      </c>
      <c r="G42" s="17">
        <f>IF(C42&lt;&gt;"",IF(E42&lt;&gt;"",C42*E42,0),0)</f>
        <v>0</v>
      </c>
      <c r="H42" s="22" t="s">
        <v>13</v>
      </c>
      <c r="J42" s="42">
        <v>4.8500000000000001E-2</v>
      </c>
      <c r="K42" s="43">
        <v>4.3</v>
      </c>
      <c r="M42" t="s">
        <v>75</v>
      </c>
    </row>
    <row r="43" spans="1:13" ht="7.5" customHeight="1" x14ac:dyDescent="0.25">
      <c r="A43" s="1"/>
      <c r="B43" s="1"/>
      <c r="C43" s="1"/>
      <c r="D43" s="1"/>
      <c r="E43" s="1"/>
      <c r="F43" s="5"/>
      <c r="G43" s="16"/>
      <c r="H43" s="7"/>
    </row>
    <row r="44" spans="1:13" ht="19.5" customHeight="1" x14ac:dyDescent="0.25">
      <c r="A44" s="24"/>
      <c r="B44" s="70" t="s">
        <v>46</v>
      </c>
      <c r="C44" s="71"/>
      <c r="D44" s="71"/>
      <c r="E44" s="71"/>
      <c r="F44" s="9" t="s">
        <v>9</v>
      </c>
      <c r="G44" s="17" t="str">
        <f>IF(G40&lt;&gt;"",G41+G42,"")</f>
        <v/>
      </c>
      <c r="H44" s="22" t="s">
        <v>14</v>
      </c>
      <c r="J44" s="41" t="s">
        <v>73</v>
      </c>
      <c r="K44" s="41" t="s">
        <v>76</v>
      </c>
    </row>
    <row r="45" spans="1:13" ht="21" customHeight="1" thickBot="1" x14ac:dyDescent="0.3">
      <c r="A45" s="61"/>
      <c r="B45" s="62"/>
      <c r="C45" s="62"/>
      <c r="D45" s="62"/>
      <c r="E45" s="62"/>
      <c r="F45" s="62"/>
      <c r="G45" s="1"/>
      <c r="H45" s="7"/>
      <c r="J45" s="43"/>
      <c r="K45" s="43">
        <v>12880</v>
      </c>
    </row>
    <row r="46" spans="1:13" ht="22.35" customHeight="1" thickBot="1" x14ac:dyDescent="0.3">
      <c r="A46" s="54" t="s">
        <v>47</v>
      </c>
      <c r="B46" s="55"/>
      <c r="C46" s="55"/>
      <c r="D46" s="55"/>
      <c r="E46" s="55"/>
      <c r="F46" s="55"/>
      <c r="G46" s="55"/>
      <c r="H46" s="56"/>
    </row>
    <row r="47" spans="1:13" ht="8.25" customHeight="1" x14ac:dyDescent="0.25">
      <c r="A47" s="1"/>
      <c r="B47" s="1"/>
      <c r="C47" s="1"/>
      <c r="D47" s="1"/>
      <c r="E47" s="1"/>
      <c r="F47" s="1"/>
      <c r="G47" s="1"/>
      <c r="H47" s="7"/>
    </row>
    <row r="48" spans="1:13" ht="18.75" customHeight="1" x14ac:dyDescent="0.25">
      <c r="A48" s="72" t="s">
        <v>49</v>
      </c>
      <c r="B48" s="73"/>
      <c r="C48" s="73"/>
      <c r="D48" s="73"/>
      <c r="E48" s="73"/>
      <c r="F48" s="73"/>
      <c r="G48" s="73"/>
      <c r="H48" s="73"/>
    </row>
    <row r="49" spans="1:8" ht="18" customHeight="1" x14ac:dyDescent="0.25">
      <c r="A49" s="63" t="s">
        <v>48</v>
      </c>
      <c r="B49" s="73"/>
      <c r="C49" s="73"/>
      <c r="D49" s="73"/>
      <c r="E49" s="73"/>
      <c r="G49" s="39"/>
    </row>
    <row r="50" spans="1:8" ht="18.75" customHeight="1" x14ac:dyDescent="0.25">
      <c r="A50" s="59" t="s">
        <v>50</v>
      </c>
      <c r="B50" s="60"/>
      <c r="C50" s="1"/>
      <c r="D50" s="1"/>
      <c r="E50" s="1"/>
      <c r="F50" s="25"/>
    </row>
    <row r="51" spans="1:8" ht="22.35" customHeight="1" x14ac:dyDescent="0.3">
      <c r="A51" s="59" t="s">
        <v>51</v>
      </c>
      <c r="B51" s="60"/>
      <c r="C51" s="39"/>
      <c r="D51" s="29" t="s">
        <v>52</v>
      </c>
      <c r="E51" s="30">
        <v>0.1</v>
      </c>
      <c r="F51" s="25" t="s">
        <v>9</v>
      </c>
      <c r="G51" s="17" t="str">
        <f>IF(C51&lt;&gt;"",C51*E51,"")</f>
        <v/>
      </c>
      <c r="H51" s="22"/>
    </row>
    <row r="52" spans="1:8" ht="22.5" customHeight="1" x14ac:dyDescent="0.3">
      <c r="A52" s="63" t="s">
        <v>53</v>
      </c>
      <c r="B52" s="64"/>
      <c r="C52" s="39"/>
      <c r="D52" s="29" t="s">
        <v>52</v>
      </c>
      <c r="E52" s="30">
        <v>0.1</v>
      </c>
      <c r="F52" s="25" t="s">
        <v>9</v>
      </c>
      <c r="G52" s="17" t="str">
        <f>IF(C52&lt;&gt;"",C52*E52,"")</f>
        <v/>
      </c>
      <c r="H52" s="22"/>
    </row>
    <row r="53" spans="1:8" ht="20.25" customHeight="1" x14ac:dyDescent="0.25">
      <c r="A53" s="68" t="s">
        <v>54</v>
      </c>
      <c r="B53" s="69"/>
      <c r="C53" s="69"/>
      <c r="D53" s="69"/>
      <c r="E53" s="69"/>
      <c r="F53" s="25"/>
      <c r="H53" s="22"/>
    </row>
    <row r="54" spans="1:8" ht="20.25" customHeight="1" x14ac:dyDescent="0.3">
      <c r="A54" s="65" t="s">
        <v>55</v>
      </c>
      <c r="B54" s="66"/>
      <c r="C54" s="39"/>
      <c r="D54" s="29" t="s">
        <v>52</v>
      </c>
      <c r="E54" s="30">
        <v>0.1</v>
      </c>
      <c r="F54" s="25" t="s">
        <v>9</v>
      </c>
      <c r="G54" s="17" t="str">
        <f>IF(C54&lt;&gt;"",C54*E54,"")</f>
        <v/>
      </c>
      <c r="H54" s="22"/>
    </row>
    <row r="55" spans="1:8" ht="20.25" customHeight="1" x14ac:dyDescent="0.25">
      <c r="A55" s="32"/>
      <c r="B55" s="67" t="s">
        <v>56</v>
      </c>
      <c r="C55" s="67"/>
      <c r="D55" s="67"/>
      <c r="E55" s="67"/>
      <c r="F55" s="19" t="s">
        <v>9</v>
      </c>
      <c r="G55" s="17" t="str">
        <f>IF(G51&lt;&gt;"",IF(G52&lt;&gt;"",IF(G54&lt;&gt;"",(G49+G51+G52)-G54,""),""),"")</f>
        <v/>
      </c>
      <c r="H55" s="22" t="s">
        <v>15</v>
      </c>
    </row>
    <row r="56" spans="1:8" ht="20.25" customHeight="1" x14ac:dyDescent="0.25">
      <c r="A56" s="59" t="s">
        <v>57</v>
      </c>
      <c r="B56" s="60"/>
      <c r="C56" s="60"/>
      <c r="D56" s="60"/>
      <c r="E56" s="60"/>
      <c r="F56" s="60"/>
      <c r="G56" s="60"/>
      <c r="H56" s="22"/>
    </row>
    <row r="57" spans="1:8" ht="20.25" customHeight="1" x14ac:dyDescent="0.25">
      <c r="A57" s="59" t="s">
        <v>58</v>
      </c>
      <c r="B57" s="60"/>
      <c r="C57" s="1"/>
      <c r="D57" s="1"/>
      <c r="E57" s="1"/>
      <c r="F57" s="1"/>
      <c r="G57" s="39"/>
      <c r="H57" s="22" t="s">
        <v>15</v>
      </c>
    </row>
    <row r="58" spans="1:8" ht="12.75" customHeight="1" x14ac:dyDescent="0.25">
      <c r="A58" s="1"/>
      <c r="B58" s="1"/>
      <c r="C58" s="1"/>
      <c r="D58" s="1"/>
      <c r="E58" s="1"/>
      <c r="F58" s="1"/>
      <c r="G58" s="1"/>
      <c r="H58" s="1"/>
    </row>
    <row r="59" spans="1:8" ht="12.75" customHeight="1" thickBot="1" x14ac:dyDescent="0.3">
      <c r="A59" s="1"/>
      <c r="B59" s="1"/>
      <c r="C59" s="1"/>
      <c r="D59" s="1"/>
      <c r="E59" s="1"/>
      <c r="F59" s="1"/>
      <c r="G59" s="1"/>
      <c r="H59" s="1"/>
    </row>
    <row r="60" spans="1:8" ht="22.35" customHeight="1" thickBot="1" x14ac:dyDescent="0.3">
      <c r="A60" s="54" t="s">
        <v>59</v>
      </c>
      <c r="B60" s="55"/>
      <c r="C60" s="55"/>
      <c r="D60" s="55"/>
      <c r="E60" s="55"/>
      <c r="F60" s="55"/>
      <c r="G60" s="55"/>
      <c r="H60" s="56"/>
    </row>
    <row r="61" spans="1:8" ht="12.75" customHeight="1" x14ac:dyDescent="0.25">
      <c r="A61" s="1"/>
      <c r="B61" s="1"/>
      <c r="C61" s="1"/>
      <c r="D61" s="1"/>
      <c r="E61" s="1"/>
      <c r="F61" s="1"/>
      <c r="G61" s="1"/>
      <c r="H61" s="1"/>
    </row>
    <row r="62" spans="1:8" ht="20.25" customHeight="1" x14ac:dyDescent="0.25">
      <c r="A62" s="57" t="s">
        <v>60</v>
      </c>
      <c r="B62" s="58"/>
      <c r="C62" s="58"/>
      <c r="D62" s="58"/>
      <c r="E62" s="58"/>
      <c r="F62" s="23" t="s">
        <v>9</v>
      </c>
      <c r="G62" s="17" t="str">
        <f>IF(G44&lt;&gt;"",G44,"")</f>
        <v/>
      </c>
      <c r="H62" s="22" t="s">
        <v>68</v>
      </c>
    </row>
    <row r="63" spans="1:8" ht="18" customHeight="1" x14ac:dyDescent="0.25">
      <c r="A63" s="31" t="s">
        <v>61</v>
      </c>
      <c r="B63" s="1"/>
      <c r="C63" s="1"/>
      <c r="D63" s="1"/>
      <c r="E63" s="1"/>
      <c r="F63" s="1"/>
      <c r="G63" s="1"/>
      <c r="H63" s="1"/>
    </row>
    <row r="64" spans="1:8" ht="18.75" customHeight="1" x14ac:dyDescent="0.25">
      <c r="A64" s="57" t="s">
        <v>62</v>
      </c>
      <c r="B64" s="58"/>
      <c r="C64" s="58"/>
      <c r="D64" s="58"/>
      <c r="E64" s="58"/>
      <c r="F64" s="23" t="s">
        <v>9</v>
      </c>
      <c r="G64" s="17" t="str">
        <f>IF(G57&lt;&gt;"",G57,IF(G55&lt;&gt;"",G55,""))</f>
        <v/>
      </c>
      <c r="H64" s="22" t="s">
        <v>69</v>
      </c>
    </row>
    <row r="65" spans="1:8" ht="18" customHeight="1" x14ac:dyDescent="0.25">
      <c r="A65" s="31" t="s">
        <v>61</v>
      </c>
      <c r="B65" s="1"/>
      <c r="C65" s="1"/>
      <c r="D65" s="1"/>
      <c r="E65" s="1"/>
      <c r="F65" s="1"/>
      <c r="G65" s="1"/>
      <c r="H65" s="1"/>
    </row>
    <row r="66" spans="1:8" ht="22.35" customHeight="1" x14ac:dyDescent="0.25">
      <c r="A66" s="57" t="s">
        <v>63</v>
      </c>
      <c r="B66" s="58"/>
      <c r="C66" s="58"/>
      <c r="D66" s="58"/>
      <c r="E66" s="58"/>
      <c r="F66" s="23" t="s">
        <v>9</v>
      </c>
      <c r="G66" s="17">
        <f>G49</f>
        <v>0</v>
      </c>
      <c r="H66" s="22" t="s">
        <v>70</v>
      </c>
    </row>
    <row r="67" spans="1:8" ht="19.5" customHeight="1" x14ac:dyDescent="0.25">
      <c r="A67" s="1"/>
      <c r="B67" s="6" t="s">
        <v>64</v>
      </c>
      <c r="C67" s="1"/>
      <c r="D67" s="1"/>
      <c r="E67" s="1"/>
      <c r="F67" s="23" t="s">
        <v>9</v>
      </c>
      <c r="G67" s="33" t="str">
        <f>IF(G62&lt;&gt;"",IF(G64&lt;&gt;"",IF(G66&lt;&gt;"",G62+G64+G66,""),""),"")</f>
        <v/>
      </c>
      <c r="H67" s="22" t="s">
        <v>16</v>
      </c>
    </row>
    <row r="68" spans="1:8" ht="15" customHeight="1" thickBot="1" x14ac:dyDescent="0.3">
      <c r="A68" s="1"/>
      <c r="B68" s="1"/>
      <c r="C68" s="1"/>
      <c r="D68" s="1"/>
      <c r="E68" s="1"/>
      <c r="F68" s="1"/>
      <c r="G68" s="1"/>
      <c r="H68" s="1"/>
    </row>
    <row r="69" spans="1:8" ht="22.35" customHeight="1" thickBot="1" x14ac:dyDescent="0.3">
      <c r="A69" s="54" t="s">
        <v>65</v>
      </c>
      <c r="B69" s="55"/>
      <c r="C69" s="55"/>
      <c r="D69" s="55"/>
      <c r="E69" s="55"/>
      <c r="F69" s="55"/>
      <c r="G69" s="55"/>
      <c r="H69" s="56"/>
    </row>
    <row r="70" spans="1:8" ht="15" customHeight="1" x14ac:dyDescent="0.25">
      <c r="A70" s="1"/>
      <c r="B70" s="1"/>
      <c r="C70" s="1"/>
      <c r="D70" s="1"/>
      <c r="E70" s="1"/>
      <c r="F70" s="1"/>
      <c r="G70" s="1"/>
      <c r="H70" s="1"/>
    </row>
    <row r="71" spans="1:8" ht="20.100000000000001" customHeight="1" x14ac:dyDescent="0.25">
      <c r="A71" s="13" t="s">
        <v>18</v>
      </c>
      <c r="B71" s="14"/>
      <c r="C71" s="14"/>
      <c r="D71" s="14"/>
      <c r="E71" s="14"/>
      <c r="F71" s="14"/>
      <c r="G71" s="15" t="str">
        <f>IF(G67&lt;&gt;"",A72+B72+C72+E72,"")</f>
        <v/>
      </c>
      <c r="H71" s="1"/>
    </row>
    <row r="72" spans="1:8" ht="20.100000000000001" customHeight="1" x14ac:dyDescent="0.25">
      <c r="A72" s="20">
        <f>IF(G67&lt;=150000,0,0)</f>
        <v>0</v>
      </c>
      <c r="B72" s="20" t="str">
        <f>IF(G67&lt;&gt;"",IF(G67&gt;150000,IF(G67&lt;=300000,((G67-150000)*1%),0),0),"")</f>
        <v/>
      </c>
      <c r="C72" s="20" t="str">
        <f>IF(G67&lt;&gt;"",IF(G67&gt;300000,IF(G67&lt;=600000,((G67-300000)*5%)+1500,0),0),"")</f>
        <v/>
      </c>
      <c r="D72" s="20"/>
      <c r="E72" s="20" t="str">
        <f>IF(G67&lt;&gt;"",IF(G67&gt;600000,((G67-600000)*10%)+16500,0),"")</f>
        <v/>
      </c>
      <c r="F72" s="14"/>
      <c r="G72" s="14"/>
      <c r="H72" s="1"/>
    </row>
    <row r="73" spans="1:8" ht="20.100000000000001" customHeight="1" x14ac:dyDescent="0.25">
      <c r="A73" s="13" t="s">
        <v>20</v>
      </c>
      <c r="B73" s="14"/>
      <c r="C73" s="14"/>
      <c r="D73" s="14"/>
      <c r="E73" s="14"/>
      <c r="F73" s="14"/>
      <c r="G73" s="15" t="str">
        <f>IF(G67&lt;&gt;"",A74+B74+C74+E74,"")</f>
        <v/>
      </c>
      <c r="H73" s="1"/>
    </row>
    <row r="74" spans="1:8" ht="20.100000000000001" customHeight="1" x14ac:dyDescent="0.25">
      <c r="A74" s="20">
        <f>IF(G67&lt;=30000,0,0)</f>
        <v>0</v>
      </c>
      <c r="B74" s="20" t="str">
        <f>IF(G67&lt;&gt;"",IF(G67&gt;30000,IF(G67&lt;=100000,((G67-30000)*5%),0),0),"")</f>
        <v/>
      </c>
      <c r="C74" s="20" t="str">
        <f>IF(G67&lt;&gt;"",IF(G67&gt;100000,IF(G67&lt;=300000,((G67-100000)*10%)+3500,0),0),"")</f>
        <v/>
      </c>
      <c r="D74" s="20"/>
      <c r="E74" s="20" t="str">
        <f>IF(G67&lt;&gt;"",IF(G67&gt;300000,((G67-300000)*20%)+23500,0),"")</f>
        <v/>
      </c>
      <c r="F74" s="14"/>
      <c r="G74" s="14"/>
      <c r="H74" s="1"/>
    </row>
    <row r="75" spans="1:8" ht="20.100000000000001" customHeight="1" x14ac:dyDescent="0.25">
      <c r="A75" s="13" t="s">
        <v>19</v>
      </c>
      <c r="B75" s="14"/>
      <c r="C75" s="14"/>
      <c r="D75" s="14"/>
      <c r="E75" s="14"/>
      <c r="F75" s="14"/>
      <c r="G75" s="15" t="str">
        <f>IF(G67&lt;&gt;"",A76+B76+C76+E76,"")</f>
        <v/>
      </c>
      <c r="H75" s="1"/>
    </row>
    <row r="76" spans="1:8" ht="20.100000000000001" customHeight="1" x14ac:dyDescent="0.25">
      <c r="A76" s="20">
        <f>IF(G67&lt;=6000,0,0)</f>
        <v>0</v>
      </c>
      <c r="B76" s="20" t="str">
        <f>IF(G67&lt;&gt;"",IF(G67&gt;6000,IF(G67&lt;=72000,((G67-6000)*20%),0),0),"")</f>
        <v/>
      </c>
      <c r="C76" s="20" t="str">
        <f>IF(G67&lt;&gt;"",IF(G67&gt;72000,IF(G67&lt;=267000,((G67-72000)*30%)+13200,0),0),"")</f>
        <v/>
      </c>
      <c r="D76" s="20"/>
      <c r="E76" s="20" t="str">
        <f>IF(G67&lt;&gt;"",IF(G67&gt;267000,((G67-267000)*40%)+71700,0),"")</f>
        <v/>
      </c>
      <c r="F76" s="14"/>
      <c r="G76" s="14"/>
      <c r="H76" s="1"/>
    </row>
    <row r="77" spans="1:8" ht="20.100000000000001" customHeight="1" x14ac:dyDescent="0.25">
      <c r="A77" s="1"/>
      <c r="B77" s="1"/>
      <c r="C77" s="1"/>
      <c r="D77" s="1"/>
      <c r="E77" s="1"/>
      <c r="F77" s="1"/>
      <c r="G77" s="1"/>
      <c r="H77" s="1"/>
    </row>
    <row r="78" spans="1:8" ht="17.25" customHeight="1" x14ac:dyDescent="0.25">
      <c r="A78" s="1"/>
      <c r="B78" s="1"/>
      <c r="C78" s="51" t="s">
        <v>24</v>
      </c>
      <c r="D78" s="51"/>
      <c r="E78" s="51"/>
      <c r="F78" s="51"/>
      <c r="G78" s="51"/>
      <c r="H78" s="1"/>
    </row>
    <row r="79" spans="1:8" ht="13.5" customHeight="1" x14ac:dyDescent="0.25">
      <c r="A79" s="1"/>
      <c r="B79" s="1"/>
      <c r="C79" s="1"/>
      <c r="D79" s="1"/>
      <c r="E79" s="1"/>
      <c r="F79" s="1"/>
      <c r="G79" s="1"/>
      <c r="H79" s="1"/>
    </row>
    <row r="80" spans="1:8" ht="20.100000000000001" customHeight="1" x14ac:dyDescent="0.25">
      <c r="A80" s="21" t="s">
        <v>23</v>
      </c>
      <c r="B80" s="52" t="s">
        <v>22</v>
      </c>
      <c r="C80" s="53"/>
      <c r="D80" s="52" t="s">
        <v>21</v>
      </c>
      <c r="E80" s="52"/>
      <c r="F80" s="52"/>
      <c r="G80" s="52"/>
      <c r="H80" s="1"/>
    </row>
    <row r="81" spans="1:8" ht="20.100000000000001" customHeight="1" x14ac:dyDescent="0.25">
      <c r="A81" s="1"/>
      <c r="B81" s="1"/>
      <c r="C81" s="1"/>
      <c r="D81" s="1"/>
      <c r="E81" s="1"/>
      <c r="F81" s="1"/>
      <c r="G81" s="1"/>
      <c r="H81" s="1"/>
    </row>
    <row r="82" spans="1:8" ht="25.5" customHeight="1" x14ac:dyDescent="0.25">
      <c r="A82" s="1"/>
      <c r="B82" s="1"/>
      <c r="C82" s="1"/>
      <c r="D82" s="1"/>
      <c r="E82" s="1"/>
      <c r="F82" s="1"/>
      <c r="G82" s="1"/>
      <c r="H82" s="1"/>
    </row>
    <row r="83" spans="1:8" ht="20.100000000000001" customHeight="1" x14ac:dyDescent="0.25">
      <c r="A83" s="1"/>
      <c r="B83" s="1"/>
      <c r="C83" s="1"/>
      <c r="D83" s="1"/>
      <c r="E83" s="1"/>
      <c r="F83" s="1"/>
      <c r="G83" s="1"/>
      <c r="H83" s="1"/>
    </row>
    <row r="84" spans="1:8" x14ac:dyDescent="0.25">
      <c r="A84" s="1"/>
      <c r="B84" s="1"/>
      <c r="C84" s="1"/>
      <c r="D84" s="1"/>
      <c r="E84" s="1"/>
      <c r="F84" s="1"/>
      <c r="G84" s="1"/>
      <c r="H84" s="1"/>
    </row>
  </sheetData>
  <sheetProtection algorithmName="SHA-512" hashValue="6+zDt0q/lohXU28To2oZr4IcvRQ26KBTxaQW/neI0dGl6LlPaFe+6t80H5sNgRP/2CKEMY8J8mErHMNZ0pdwlQ==" saltValue="/smILZihxY3ek1jyZk203g==" spinCount="100000" sheet="1" objects="1" scenarios="1" formatCells="0" formatColumns="0" formatRows="0" insertColumns="0" insertRows="0" insertHyperlinks="0" deleteColumns="0" deleteRows="0" sort="0" autoFilter="0" pivotTables="0"/>
  <mergeCells count="56">
    <mergeCell ref="A2:B2"/>
    <mergeCell ref="A3:B3"/>
    <mergeCell ref="A37:B37"/>
    <mergeCell ref="A39:B39"/>
    <mergeCell ref="A24:C24"/>
    <mergeCell ref="A5:G5"/>
    <mergeCell ref="A6:G6"/>
    <mergeCell ref="A8:G8"/>
    <mergeCell ref="A15:H15"/>
    <mergeCell ref="A22:C22"/>
    <mergeCell ref="A7:G7"/>
    <mergeCell ref="A27:H27"/>
    <mergeCell ref="E3:H3"/>
    <mergeCell ref="A23:H23"/>
    <mergeCell ref="E22:H22"/>
    <mergeCell ref="E24:H24"/>
    <mergeCell ref="E25:H25"/>
    <mergeCell ref="A12:H12"/>
    <mergeCell ref="A10:H10"/>
    <mergeCell ref="A20:H20"/>
    <mergeCell ref="A13:H13"/>
    <mergeCell ref="A17:H17"/>
    <mergeCell ref="A18:H18"/>
    <mergeCell ref="B34:H34"/>
    <mergeCell ref="B35:H35"/>
    <mergeCell ref="A29:H29"/>
    <mergeCell ref="A38:B38"/>
    <mergeCell ref="A41:B41"/>
    <mergeCell ref="B40:C40"/>
    <mergeCell ref="A28:H28"/>
    <mergeCell ref="B30:H30"/>
    <mergeCell ref="B31:H31"/>
    <mergeCell ref="B32:H32"/>
    <mergeCell ref="B33:H33"/>
    <mergeCell ref="B44:E44"/>
    <mergeCell ref="A46:H46"/>
    <mergeCell ref="A48:H48"/>
    <mergeCell ref="A49:E49"/>
    <mergeCell ref="A42:B42"/>
    <mergeCell ref="A60:H60"/>
    <mergeCell ref="A62:E62"/>
    <mergeCell ref="A56:G56"/>
    <mergeCell ref="A57:B57"/>
    <mergeCell ref="A45:F45"/>
    <mergeCell ref="A50:B50"/>
    <mergeCell ref="A51:B51"/>
    <mergeCell ref="A52:B52"/>
    <mergeCell ref="A54:B54"/>
    <mergeCell ref="B55:E55"/>
    <mergeCell ref="A53:E53"/>
    <mergeCell ref="C78:G78"/>
    <mergeCell ref="D80:G80"/>
    <mergeCell ref="B80:C80"/>
    <mergeCell ref="A69:H69"/>
    <mergeCell ref="A64:E64"/>
    <mergeCell ref="A66:E66"/>
  </mergeCells>
  <pageMargins left="0.56000000000000005" right="0.6" top="0.51" bottom="0.5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workbookViewId="0">
      <selection activeCell="I17" sqref="I17"/>
    </sheetView>
  </sheetViews>
  <sheetFormatPr defaultRowHeight="15" x14ac:dyDescent="0.25"/>
  <sheetData>
    <row r="1" spans="2:9" x14ac:dyDescent="0.25">
      <c r="D1" s="48" t="s">
        <v>75</v>
      </c>
    </row>
    <row r="2" spans="2:9" ht="21.75" customHeight="1" x14ac:dyDescent="0.25">
      <c r="B2" s="99" t="s">
        <v>74</v>
      </c>
      <c r="C2" s="99"/>
      <c r="D2" s="99"/>
      <c r="E2" s="99"/>
      <c r="F2" s="99"/>
      <c r="G2" s="99"/>
      <c r="H2" s="99"/>
      <c r="I2" s="99"/>
    </row>
    <row r="3" spans="2:9" ht="21.75" customHeight="1" x14ac:dyDescent="0.25">
      <c r="B3" s="99"/>
      <c r="C3" s="99"/>
      <c r="D3" s="99"/>
      <c r="E3" s="99"/>
      <c r="F3" s="99"/>
      <c r="G3" s="99"/>
      <c r="H3" s="99"/>
      <c r="I3" s="99"/>
    </row>
    <row r="4" spans="2:9" ht="21.75" customHeight="1" x14ac:dyDescent="0.25">
      <c r="B4" s="99"/>
      <c r="C4" s="99"/>
      <c r="D4" s="99"/>
      <c r="E4" s="99"/>
      <c r="F4" s="99"/>
      <c r="G4" s="99"/>
      <c r="H4" s="99"/>
      <c r="I4" s="99"/>
    </row>
    <row r="5" spans="2:9" ht="21.75" customHeight="1" x14ac:dyDescent="0.25">
      <c r="B5" s="99"/>
      <c r="C5" s="99"/>
      <c r="D5" s="99"/>
      <c r="E5" s="99"/>
      <c r="F5" s="99"/>
      <c r="G5" s="99"/>
      <c r="H5" s="99"/>
      <c r="I5" s="99"/>
    </row>
    <row r="6" spans="2:9" ht="21.75" customHeight="1" x14ac:dyDescent="0.25">
      <c r="B6" s="99"/>
      <c r="C6" s="99"/>
      <c r="D6" s="99"/>
      <c r="E6" s="99"/>
      <c r="F6" s="99"/>
      <c r="G6" s="99"/>
      <c r="H6" s="99"/>
      <c r="I6" s="99"/>
    </row>
    <row r="7" spans="2:9" ht="21.75" customHeight="1" x14ac:dyDescent="0.25">
      <c r="B7" s="99"/>
      <c r="C7" s="99"/>
      <c r="D7" s="99"/>
      <c r="E7" s="99"/>
      <c r="F7" s="99"/>
      <c r="G7" s="99"/>
      <c r="H7" s="99"/>
      <c r="I7" s="99"/>
    </row>
    <row r="8" spans="2:9" ht="21.75" customHeight="1" x14ac:dyDescent="0.25">
      <c r="B8" s="99"/>
      <c r="C8" s="99"/>
      <c r="D8" s="99"/>
      <c r="E8" s="99"/>
      <c r="F8" s="99"/>
      <c r="G8" s="99"/>
      <c r="H8" s="99"/>
      <c r="I8" s="99"/>
    </row>
    <row r="9" spans="2:9" ht="21.75" customHeight="1" x14ac:dyDescent="0.25">
      <c r="B9" s="99"/>
      <c r="C9" s="99"/>
      <c r="D9" s="99"/>
      <c r="E9" s="99"/>
      <c r="F9" s="99"/>
      <c r="G9" s="99"/>
      <c r="H9" s="99"/>
      <c r="I9" s="99"/>
    </row>
    <row r="10" spans="2:9" ht="21.75" customHeight="1" x14ac:dyDescent="0.25">
      <c r="B10" s="99"/>
      <c r="C10" s="99"/>
      <c r="D10" s="99"/>
      <c r="E10" s="99"/>
      <c r="F10" s="99"/>
      <c r="G10" s="99"/>
      <c r="H10" s="99"/>
      <c r="I10" s="99"/>
    </row>
    <row r="11" spans="2:9" ht="21.75" customHeight="1" x14ac:dyDescent="0.25">
      <c r="B11" s="99"/>
      <c r="C11" s="99"/>
      <c r="D11" s="99"/>
      <c r="E11" s="99"/>
      <c r="F11" s="99"/>
      <c r="G11" s="99"/>
      <c r="H11" s="99"/>
      <c r="I11" s="99"/>
    </row>
  </sheetData>
  <mergeCells count="1">
    <mergeCell ref="B2:I11"/>
  </mergeCells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</vt:i4>
      </vt:variant>
    </vt:vector>
  </HeadingPairs>
  <TitlesOfParts>
    <vt:vector size="4" baseType="lpstr">
      <vt:lpstr>Ατομικές - ΟΕ</vt:lpstr>
      <vt:lpstr>pol1013-2013</vt:lpstr>
      <vt:lpstr>Φύλλο3</vt:lpstr>
      <vt:lpstr>'Ατομικές - ΟΕ'!Print_Area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2006-10-17T10:06:23Z</dcterms:created>
  <dcterms:modified xsi:type="dcterms:W3CDTF">2020-11-30T21:42:37Z</dcterms:modified>
</cp:coreProperties>
</file>